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 of Gaming\Strategic Services\Financial Planning and Coordination\LIQUOR\Checklists &amp; Forms\Setup Package\Setup Package Attachments\3.0\"/>
    </mc:Choice>
  </mc:AlternateContent>
  <bookViews>
    <workbookView xWindow="0" yWindow="0" windowWidth="28800" windowHeight="13632"/>
  </bookViews>
  <sheets>
    <sheet name="Sheet1" sheetId="1" r:id="rId1"/>
  </sheet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I10" i="1" s="1"/>
  <c r="H11" i="1"/>
  <c r="H12" i="1"/>
  <c r="H13" i="1"/>
  <c r="H14" i="1"/>
  <c r="I14" i="1" s="1"/>
  <c r="H15" i="1"/>
  <c r="I15" i="1" s="1"/>
  <c r="H16" i="1"/>
  <c r="H17" i="1"/>
  <c r="H18" i="1"/>
  <c r="I18" i="1" s="1"/>
  <c r="H19" i="1"/>
  <c r="I19" i="1" s="1"/>
  <c r="H20" i="1"/>
  <c r="H21" i="1"/>
  <c r="H22" i="1"/>
  <c r="I22" i="1" s="1"/>
  <c r="H23" i="1"/>
  <c r="I23" i="1" s="1"/>
  <c r="H24" i="1"/>
  <c r="H25" i="1"/>
  <c r="H26" i="1"/>
  <c r="I26" i="1" s="1"/>
  <c r="I7" i="1"/>
  <c r="I8" i="1"/>
  <c r="I9" i="1"/>
  <c r="I11" i="1"/>
  <c r="I12" i="1"/>
  <c r="I13" i="1"/>
  <c r="I16" i="1"/>
  <c r="I17" i="1"/>
  <c r="I20" i="1"/>
  <c r="I21" i="1"/>
  <c r="I24" i="1"/>
  <c r="I25" i="1"/>
  <c r="H6" i="1" l="1"/>
  <c r="L27" i="1"/>
  <c r="R27" i="1"/>
  <c r="O27" i="1"/>
  <c r="N27" i="1"/>
  <c r="M27" i="1"/>
  <c r="K27" i="1"/>
  <c r="J27" i="1"/>
  <c r="G27" i="1"/>
  <c r="F27" i="1"/>
  <c r="E27" i="1"/>
  <c r="D27" i="1"/>
  <c r="H27" i="1" l="1"/>
  <c r="I6" i="1"/>
  <c r="P10" i="1" l="1"/>
  <c r="Q10" i="1" s="1"/>
  <c r="P14" i="1"/>
  <c r="Q14" i="1" s="1"/>
  <c r="P18" i="1"/>
  <c r="Q18" i="1" s="1"/>
  <c r="P22" i="1"/>
  <c r="Q22" i="1" s="1"/>
  <c r="P26" i="1"/>
  <c r="Q26" i="1" s="1"/>
  <c r="P7" i="1"/>
  <c r="Q7" i="1" s="1"/>
  <c r="P11" i="1"/>
  <c r="Q11" i="1" s="1"/>
  <c r="P15" i="1"/>
  <c r="Q15" i="1" s="1"/>
  <c r="P19" i="1"/>
  <c r="Q19" i="1" s="1"/>
  <c r="P23" i="1"/>
  <c r="Q23" i="1" s="1"/>
  <c r="P8" i="1"/>
  <c r="Q8" i="1" s="1"/>
  <c r="P12" i="1"/>
  <c r="Q12" i="1" s="1"/>
  <c r="P16" i="1"/>
  <c r="Q16" i="1" s="1"/>
  <c r="P20" i="1"/>
  <c r="Q20" i="1" s="1"/>
  <c r="P24" i="1"/>
  <c r="Q24" i="1" s="1"/>
  <c r="P9" i="1"/>
  <c r="Q9" i="1" s="1"/>
  <c r="P13" i="1"/>
  <c r="Q13" i="1" s="1"/>
  <c r="P17" i="1"/>
  <c r="Q17" i="1" s="1"/>
  <c r="P21" i="1"/>
  <c r="Q21" i="1" s="1"/>
  <c r="P25" i="1"/>
  <c r="Q25" i="1" s="1"/>
  <c r="I27" i="1"/>
  <c r="P6" i="1"/>
  <c r="P27" i="1" l="1"/>
  <c r="Q6" i="1"/>
  <c r="Q27" i="1" s="1"/>
</calcChain>
</file>

<file path=xl/comments1.xml><?xml version="1.0" encoding="utf-8"?>
<comments xmlns="http://schemas.openxmlformats.org/spreadsheetml/2006/main">
  <authors>
    <author>Daniel Carrick-Specht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Product Code registered with the AGLC.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Opening Package Inventory must agree to Actual Ending Package Inventory from prior month.</t>
        </r>
      </text>
    </comment>
  </commentList>
</comments>
</file>

<file path=xl/sharedStrings.xml><?xml version="1.0" encoding="utf-8"?>
<sst xmlns="http://schemas.openxmlformats.org/spreadsheetml/2006/main" count="25" uniqueCount="25">
  <si>
    <t>Manufacturer Name</t>
  </si>
  <si>
    <t>Month and Year</t>
  </si>
  <si>
    <t>Product Code</t>
  </si>
  <si>
    <t>Product Description</t>
  </si>
  <si>
    <t>Product Size</t>
  </si>
  <si>
    <t>Opening Package Inventory</t>
  </si>
  <si>
    <t>HL from Tank Production</t>
  </si>
  <si>
    <t>HL Loss</t>
  </si>
  <si>
    <t>HL for Packages</t>
  </si>
  <si>
    <t>Packages from Production</t>
  </si>
  <si>
    <t>Total Packages Available for Period</t>
  </si>
  <si>
    <t>Variance</t>
  </si>
  <si>
    <t>Expected Ending Package Inventory</t>
  </si>
  <si>
    <t>Actual Ending Package Inventory</t>
  </si>
  <si>
    <t>Total</t>
  </si>
  <si>
    <t>Destroyed 
(-)</t>
  </si>
  <si>
    <t>Sent to Connect 
(-)</t>
  </si>
  <si>
    <t>Sent out of Province 
(-)</t>
  </si>
  <si>
    <t>Faulty Stock 
(-)</t>
  </si>
  <si>
    <t>Returns 
(+)</t>
  </si>
  <si>
    <t>Sales 
(-)</t>
  </si>
  <si>
    <t>Input Cell</t>
  </si>
  <si>
    <t>Calculated Cell</t>
  </si>
  <si>
    <t>Comments:</t>
  </si>
  <si>
    <t>Class E Liquor Small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</si>
</sst>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-;\-* #,##0.000_-;_-* &quot;-&quot;??_-;_-@_-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4" borderId="2" applyNumberFormat="0" applyAlignment="0" applyProtection="0"/>
    <xf numFmtId="0" fontId="8" fillId="2" borderId="2" applyNumberFormat="0" applyAlignment="0" applyProtection="0"/>
    <xf numFmtId="0" fontId="1" fillId="3" borderId="1" applyNumberFormat="0" applyFon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4" borderId="2" xfId="1"/>
    <xf numFmtId="164" fontId="6" fillId="4" borderId="2" xfId="1" applyNumberFormat="1"/>
    <xf numFmtId="164" fontId="8" fillId="2" borderId="2" xfId="2" applyNumberFormat="1"/>
    <xf numFmtId="0" fontId="6" fillId="2" borderId="2" xfId="2" applyFont="1"/>
    <xf numFmtId="0" fontId="4" fillId="0" borderId="0" xfId="0" applyFont="1" applyAlignment="1">
      <alignment horizontal="right"/>
    </xf>
    <xf numFmtId="0" fontId="9" fillId="0" borderId="0" xfId="0" applyFont="1"/>
    <xf numFmtId="164" fontId="9" fillId="0" borderId="0" xfId="0" applyNumberFormat="1" applyFont="1"/>
    <xf numFmtId="0" fontId="3" fillId="3" borderId="1" xfId="3" applyFont="1" applyAlignment="1">
      <alignment wrapText="1"/>
    </xf>
    <xf numFmtId="0" fontId="7" fillId="4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Calculation" xfId="2" builtinId="22" customBuiltin="1"/>
    <cellStyle name="Input" xfId="1" builtinId="20" customBuiltin="1"/>
    <cellStyle name="Normal" xfId="0" builtinId="0"/>
    <cellStyle name="Note" xfId="3" builtinId="1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R27" totalsRowCount="1" headerRowDxfId="22">
  <autoFilter ref="A5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Product Code" totalsRowLabel="Total" totalsRowDxfId="21" dataCellStyle="Input"/>
    <tableColumn id="2" name="Product Description" totalsRowDxfId="20" dataCellStyle="Input"/>
    <tableColumn id="3" name="Product Size" totalsRowDxfId="19" dataCellStyle="Input"/>
    <tableColumn id="4" name="Opening Package Inventory" totalsRowFunction="sum" totalsRowDxfId="18" dataCellStyle="Input"/>
    <tableColumn id="5" name="HL from Tank Production" totalsRowFunction="sum" totalsRowDxfId="17" dataCellStyle="Input"/>
    <tableColumn id="6" name="HL Loss" totalsRowFunction="sum" totalsRowDxfId="16" dataCellStyle="Input"/>
    <tableColumn id="7" name="HL for Packages" totalsRowFunction="sum" totalsRowDxfId="15" dataCellStyle="Input"/>
    <tableColumn id="8" name="Packages from Production" totalsRowFunction="sum" dataDxfId="14" totalsRowDxfId="13" dataCellStyle="Calculation">
      <calculatedColumnFormula>SUM(Table1[[HL from Tank Production]:[HL for Packages]])</calculatedColumnFormula>
    </tableColumn>
    <tableColumn id="9" name="Total Packages Available for Period" totalsRowFunction="sum" dataDxfId="12" totalsRowDxfId="11" dataCellStyle="Calculation">
      <calculatedColumnFormula>SUM(D6,H6)</calculatedColumnFormula>
    </tableColumn>
    <tableColumn id="10" name="Destroyed _x000a_(-)" totalsRowFunction="sum" totalsRowDxfId="10" dataCellStyle="Input"/>
    <tableColumn id="11" name="Sent to Connect _x000a_(-)" totalsRowFunction="sum" totalsRowDxfId="9" dataCellStyle="Input"/>
    <tableColumn id="18" name="Sent out of Province _x000a_(-)" totalsRowFunction="sum" totalsRowDxfId="8" dataCellStyle="Input"/>
    <tableColumn id="12" name="Faulty Stock _x000a_(-)" totalsRowFunction="sum" totalsRowDxfId="7" dataCellStyle="Input"/>
    <tableColumn id="13" name="Returns _x000a_(+)" totalsRowFunction="sum" totalsRowDxfId="6" dataCellStyle="Input"/>
    <tableColumn id="14" name="Sales _x000a_(-)" totalsRowFunction="sum" totalsRowDxfId="5" dataCellStyle="Input"/>
    <tableColumn id="15" name="Expected Ending Package Inventory" totalsRowFunction="sum" dataDxfId="4" totalsRowDxfId="3" dataCellStyle="Calculation">
      <calculatedColumnFormula>SUM(Table1[[Total Packages Available for Period]:[Sales 
(-)]])</calculatedColumnFormula>
    </tableColumn>
    <tableColumn id="16" name="Variance" totalsRowFunction="sum" dataDxfId="2" totalsRowDxfId="1" dataCellStyle="Calculation">
      <calculatedColumnFormula>Table1[Actual Ending Package Inventory]-Table1[Expected Ending Package Inventory]</calculatedColumnFormula>
    </tableColumn>
    <tableColumn id="17" name="Actual Ending Package Inventory" totalsRowFunction="sum" totalsRowDxfId="0" dataCellStyle="Input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Normal="100" workbookViewId="0">
      <selection activeCell="H6" sqref="H6"/>
    </sheetView>
  </sheetViews>
  <sheetFormatPr defaultRowHeight="14.4" x14ac:dyDescent="0.3"/>
  <cols>
    <col min="1" max="1" width="12.33203125" bestFit="1" customWidth="1"/>
    <col min="2" max="2" width="34.109375" bestFit="1" customWidth="1"/>
    <col min="3" max="3" width="10.6640625" customWidth="1"/>
    <col min="4" max="18" width="11.6640625" customWidth="1"/>
  </cols>
  <sheetData>
    <row r="1" spans="1:18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3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3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5" spans="1:18" s="1" customFormat="1" ht="54.6" customHeight="1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12</v>
      </c>
      <c r="Q5" s="2" t="s">
        <v>11</v>
      </c>
      <c r="R5" s="2" t="s">
        <v>13</v>
      </c>
    </row>
    <row r="6" spans="1:18" x14ac:dyDescent="0.3">
      <c r="A6" s="3"/>
      <c r="B6" s="3"/>
      <c r="C6" s="3"/>
      <c r="D6" s="4"/>
      <c r="E6" s="4"/>
      <c r="F6" s="4"/>
      <c r="G6" s="4"/>
      <c r="H6" s="5">
        <f>SUM(Table1[[HL from Tank Production]:[HL for Packages]])</f>
        <v>0</v>
      </c>
      <c r="I6" s="5">
        <f>SUM(D6,H6)</f>
        <v>0</v>
      </c>
      <c r="J6" s="4"/>
      <c r="K6" s="4"/>
      <c r="L6" s="4"/>
      <c r="M6" s="4"/>
      <c r="N6" s="4"/>
      <c r="O6" s="4"/>
      <c r="P6" s="5">
        <f>SUM(Table1[[Total Packages Available for Period]:[Sales 
(-)]])</f>
        <v>0</v>
      </c>
      <c r="Q6" s="5">
        <f>Table1[Actual Ending Package Inventory]-Table1[Expected Ending Package Inventory]</f>
        <v>0</v>
      </c>
      <c r="R6" s="4"/>
    </row>
    <row r="7" spans="1:18" x14ac:dyDescent="0.3">
      <c r="A7" s="3"/>
      <c r="B7" s="3"/>
      <c r="C7" s="3"/>
      <c r="D7" s="4"/>
      <c r="E7" s="4"/>
      <c r="F7" s="4"/>
      <c r="G7" s="4"/>
      <c r="H7" s="5">
        <f>SUM(Table1[[HL from Tank Production]:[HL for Packages]])</f>
        <v>0</v>
      </c>
      <c r="I7" s="5">
        <f t="shared" ref="I7:I26" si="0">SUM(D7,H7)</f>
        <v>0</v>
      </c>
      <c r="J7" s="4"/>
      <c r="K7" s="4"/>
      <c r="L7" s="4"/>
      <c r="M7" s="4"/>
      <c r="N7" s="4"/>
      <c r="O7" s="4"/>
      <c r="P7" s="5">
        <f>SUM(Table1[[Total Packages Available for Period]:[Sales 
(-)]])</f>
        <v>0</v>
      </c>
      <c r="Q7" s="5">
        <f>Table1[Actual Ending Package Inventory]-Table1[Expected Ending Package Inventory]</f>
        <v>0</v>
      </c>
      <c r="R7" s="4"/>
    </row>
    <row r="8" spans="1:18" x14ac:dyDescent="0.3">
      <c r="A8" s="3"/>
      <c r="B8" s="3"/>
      <c r="C8" s="3"/>
      <c r="D8" s="4"/>
      <c r="E8" s="4"/>
      <c r="F8" s="4"/>
      <c r="G8" s="4"/>
      <c r="H8" s="5">
        <f>SUM(Table1[[HL from Tank Production]:[HL for Packages]])</f>
        <v>0</v>
      </c>
      <c r="I8" s="5">
        <f t="shared" si="0"/>
        <v>0</v>
      </c>
      <c r="J8" s="4"/>
      <c r="K8" s="4"/>
      <c r="L8" s="4"/>
      <c r="M8" s="4"/>
      <c r="N8" s="4"/>
      <c r="O8" s="4"/>
      <c r="P8" s="5">
        <f>SUM(Table1[[Total Packages Available for Period]:[Sales 
(-)]])</f>
        <v>0</v>
      </c>
      <c r="Q8" s="5">
        <f>Table1[Actual Ending Package Inventory]-Table1[Expected Ending Package Inventory]</f>
        <v>0</v>
      </c>
      <c r="R8" s="4"/>
    </row>
    <row r="9" spans="1:18" x14ac:dyDescent="0.3">
      <c r="A9" s="3"/>
      <c r="B9" s="3"/>
      <c r="C9" s="3"/>
      <c r="D9" s="4"/>
      <c r="E9" s="4"/>
      <c r="F9" s="4"/>
      <c r="G9" s="4"/>
      <c r="H9" s="5">
        <f>SUM(Table1[[HL from Tank Production]:[HL for Packages]])</f>
        <v>0</v>
      </c>
      <c r="I9" s="5">
        <f t="shared" si="0"/>
        <v>0</v>
      </c>
      <c r="J9" s="4"/>
      <c r="K9" s="4"/>
      <c r="L9" s="4"/>
      <c r="M9" s="4"/>
      <c r="N9" s="4"/>
      <c r="O9" s="4"/>
      <c r="P9" s="5">
        <f>SUM(Table1[[Total Packages Available for Period]:[Sales 
(-)]])</f>
        <v>0</v>
      </c>
      <c r="Q9" s="5">
        <f>Table1[Actual Ending Package Inventory]-Table1[Expected Ending Package Inventory]</f>
        <v>0</v>
      </c>
      <c r="R9" s="4"/>
    </row>
    <row r="10" spans="1:18" x14ac:dyDescent="0.3">
      <c r="A10" s="3"/>
      <c r="B10" s="3"/>
      <c r="C10" s="3"/>
      <c r="D10" s="4"/>
      <c r="E10" s="4"/>
      <c r="F10" s="4"/>
      <c r="G10" s="4"/>
      <c r="H10" s="5">
        <f>SUM(Table1[[HL from Tank Production]:[HL for Packages]])</f>
        <v>0</v>
      </c>
      <c r="I10" s="5">
        <f t="shared" si="0"/>
        <v>0</v>
      </c>
      <c r="J10" s="4"/>
      <c r="K10" s="4"/>
      <c r="L10" s="4"/>
      <c r="M10" s="4"/>
      <c r="N10" s="4"/>
      <c r="O10" s="4"/>
      <c r="P10" s="5">
        <f>SUM(Table1[[Total Packages Available for Period]:[Sales 
(-)]])</f>
        <v>0</v>
      </c>
      <c r="Q10" s="5">
        <f>Table1[Actual Ending Package Inventory]-Table1[Expected Ending Package Inventory]</f>
        <v>0</v>
      </c>
      <c r="R10" s="4"/>
    </row>
    <row r="11" spans="1:18" x14ac:dyDescent="0.3">
      <c r="A11" s="3"/>
      <c r="B11" s="3"/>
      <c r="C11" s="3"/>
      <c r="D11" s="4"/>
      <c r="E11" s="4"/>
      <c r="F11" s="4"/>
      <c r="G11" s="4"/>
      <c r="H11" s="5">
        <f>SUM(Table1[[HL from Tank Production]:[HL for Packages]])</f>
        <v>0</v>
      </c>
      <c r="I11" s="5">
        <f t="shared" si="0"/>
        <v>0</v>
      </c>
      <c r="J11" s="4"/>
      <c r="K11" s="4"/>
      <c r="L11" s="4"/>
      <c r="M11" s="4"/>
      <c r="N11" s="4"/>
      <c r="O11" s="4"/>
      <c r="P11" s="5">
        <f>SUM(Table1[[Total Packages Available for Period]:[Sales 
(-)]])</f>
        <v>0</v>
      </c>
      <c r="Q11" s="5">
        <f>Table1[Actual Ending Package Inventory]-Table1[Expected Ending Package Inventory]</f>
        <v>0</v>
      </c>
      <c r="R11" s="4"/>
    </row>
    <row r="12" spans="1:18" x14ac:dyDescent="0.3">
      <c r="A12" s="3"/>
      <c r="B12" s="3"/>
      <c r="C12" s="3"/>
      <c r="D12" s="4"/>
      <c r="E12" s="4"/>
      <c r="F12" s="4"/>
      <c r="G12" s="4"/>
      <c r="H12" s="5">
        <f>SUM(Table1[[HL from Tank Production]:[HL for Packages]])</f>
        <v>0</v>
      </c>
      <c r="I12" s="5">
        <f t="shared" si="0"/>
        <v>0</v>
      </c>
      <c r="J12" s="4"/>
      <c r="K12" s="4"/>
      <c r="L12" s="4"/>
      <c r="M12" s="4"/>
      <c r="N12" s="4"/>
      <c r="O12" s="4"/>
      <c r="P12" s="5">
        <f>SUM(Table1[[Total Packages Available for Period]:[Sales 
(-)]])</f>
        <v>0</v>
      </c>
      <c r="Q12" s="5">
        <f>Table1[Actual Ending Package Inventory]-Table1[Expected Ending Package Inventory]</f>
        <v>0</v>
      </c>
      <c r="R12" s="4"/>
    </row>
    <row r="13" spans="1:18" x14ac:dyDescent="0.3">
      <c r="A13" s="3"/>
      <c r="B13" s="3"/>
      <c r="C13" s="3"/>
      <c r="D13" s="4"/>
      <c r="E13" s="4"/>
      <c r="F13" s="4"/>
      <c r="G13" s="4"/>
      <c r="H13" s="5">
        <f>SUM(Table1[[HL from Tank Production]:[HL for Packages]])</f>
        <v>0</v>
      </c>
      <c r="I13" s="5">
        <f t="shared" si="0"/>
        <v>0</v>
      </c>
      <c r="J13" s="4"/>
      <c r="K13" s="4"/>
      <c r="L13" s="4"/>
      <c r="M13" s="4"/>
      <c r="N13" s="4"/>
      <c r="O13" s="4"/>
      <c r="P13" s="5">
        <f>SUM(Table1[[Total Packages Available for Period]:[Sales 
(-)]])</f>
        <v>0</v>
      </c>
      <c r="Q13" s="5">
        <f>Table1[Actual Ending Package Inventory]-Table1[Expected Ending Package Inventory]</f>
        <v>0</v>
      </c>
      <c r="R13" s="4"/>
    </row>
    <row r="14" spans="1:18" x14ac:dyDescent="0.3">
      <c r="A14" s="3"/>
      <c r="B14" s="3"/>
      <c r="C14" s="3"/>
      <c r="D14" s="4"/>
      <c r="E14" s="4"/>
      <c r="F14" s="4"/>
      <c r="G14" s="4"/>
      <c r="H14" s="5">
        <f>SUM(Table1[[HL from Tank Production]:[HL for Packages]])</f>
        <v>0</v>
      </c>
      <c r="I14" s="5">
        <f t="shared" si="0"/>
        <v>0</v>
      </c>
      <c r="J14" s="4"/>
      <c r="K14" s="4"/>
      <c r="L14" s="4"/>
      <c r="M14" s="4"/>
      <c r="N14" s="4"/>
      <c r="O14" s="4"/>
      <c r="P14" s="5">
        <f>SUM(Table1[[Total Packages Available for Period]:[Sales 
(-)]])</f>
        <v>0</v>
      </c>
      <c r="Q14" s="5">
        <f>Table1[Actual Ending Package Inventory]-Table1[Expected Ending Package Inventory]</f>
        <v>0</v>
      </c>
      <c r="R14" s="4"/>
    </row>
    <row r="15" spans="1:18" x14ac:dyDescent="0.3">
      <c r="A15" s="3"/>
      <c r="B15" s="3"/>
      <c r="C15" s="3"/>
      <c r="D15" s="4"/>
      <c r="E15" s="4"/>
      <c r="F15" s="4"/>
      <c r="G15" s="4"/>
      <c r="H15" s="5">
        <f>SUM(Table1[[HL from Tank Production]:[HL for Packages]])</f>
        <v>0</v>
      </c>
      <c r="I15" s="5">
        <f t="shared" si="0"/>
        <v>0</v>
      </c>
      <c r="J15" s="4"/>
      <c r="K15" s="4"/>
      <c r="L15" s="4"/>
      <c r="M15" s="4"/>
      <c r="N15" s="4"/>
      <c r="O15" s="4"/>
      <c r="P15" s="5">
        <f>SUM(Table1[[Total Packages Available for Period]:[Sales 
(-)]])</f>
        <v>0</v>
      </c>
      <c r="Q15" s="5">
        <f>Table1[Actual Ending Package Inventory]-Table1[Expected Ending Package Inventory]</f>
        <v>0</v>
      </c>
      <c r="R15" s="4"/>
    </row>
    <row r="16" spans="1:18" x14ac:dyDescent="0.3">
      <c r="A16" s="3"/>
      <c r="B16" s="3"/>
      <c r="C16" s="3"/>
      <c r="D16" s="4"/>
      <c r="E16" s="4"/>
      <c r="F16" s="4"/>
      <c r="G16" s="4"/>
      <c r="H16" s="5">
        <f>SUM(Table1[[HL from Tank Production]:[HL for Packages]])</f>
        <v>0</v>
      </c>
      <c r="I16" s="5">
        <f t="shared" si="0"/>
        <v>0</v>
      </c>
      <c r="J16" s="4"/>
      <c r="K16" s="4"/>
      <c r="L16" s="4"/>
      <c r="M16" s="4"/>
      <c r="N16" s="4"/>
      <c r="O16" s="4"/>
      <c r="P16" s="5">
        <f>SUM(Table1[[Total Packages Available for Period]:[Sales 
(-)]])</f>
        <v>0</v>
      </c>
      <c r="Q16" s="5">
        <f>Table1[Actual Ending Package Inventory]-Table1[Expected Ending Package Inventory]</f>
        <v>0</v>
      </c>
      <c r="R16" s="4"/>
    </row>
    <row r="17" spans="1:18" x14ac:dyDescent="0.3">
      <c r="A17" s="3"/>
      <c r="B17" s="3"/>
      <c r="C17" s="3"/>
      <c r="D17" s="4"/>
      <c r="E17" s="4"/>
      <c r="F17" s="4"/>
      <c r="G17" s="4"/>
      <c r="H17" s="5">
        <f>SUM(Table1[[HL from Tank Production]:[HL for Packages]])</f>
        <v>0</v>
      </c>
      <c r="I17" s="5">
        <f t="shared" si="0"/>
        <v>0</v>
      </c>
      <c r="J17" s="4"/>
      <c r="K17" s="4"/>
      <c r="L17" s="4"/>
      <c r="M17" s="4"/>
      <c r="N17" s="4"/>
      <c r="O17" s="4"/>
      <c r="P17" s="5">
        <f>SUM(Table1[[Total Packages Available for Period]:[Sales 
(-)]])</f>
        <v>0</v>
      </c>
      <c r="Q17" s="5">
        <f>Table1[Actual Ending Package Inventory]-Table1[Expected Ending Package Inventory]</f>
        <v>0</v>
      </c>
      <c r="R17" s="4"/>
    </row>
    <row r="18" spans="1:18" x14ac:dyDescent="0.3">
      <c r="A18" s="3"/>
      <c r="B18" s="3"/>
      <c r="C18" s="3"/>
      <c r="D18" s="4"/>
      <c r="E18" s="4"/>
      <c r="F18" s="4"/>
      <c r="G18" s="4"/>
      <c r="H18" s="5">
        <f>SUM(Table1[[HL from Tank Production]:[HL for Packages]])</f>
        <v>0</v>
      </c>
      <c r="I18" s="5">
        <f t="shared" si="0"/>
        <v>0</v>
      </c>
      <c r="J18" s="4"/>
      <c r="K18" s="4"/>
      <c r="L18" s="4"/>
      <c r="M18" s="4"/>
      <c r="N18" s="4"/>
      <c r="O18" s="4"/>
      <c r="P18" s="5">
        <f>SUM(Table1[[Total Packages Available for Period]:[Sales 
(-)]])</f>
        <v>0</v>
      </c>
      <c r="Q18" s="5">
        <f>Table1[Actual Ending Package Inventory]-Table1[Expected Ending Package Inventory]</f>
        <v>0</v>
      </c>
      <c r="R18" s="4"/>
    </row>
    <row r="19" spans="1:18" x14ac:dyDescent="0.3">
      <c r="A19" s="3"/>
      <c r="B19" s="3"/>
      <c r="C19" s="3"/>
      <c r="D19" s="4"/>
      <c r="E19" s="4"/>
      <c r="F19" s="4"/>
      <c r="G19" s="4"/>
      <c r="H19" s="5">
        <f>SUM(Table1[[HL from Tank Production]:[HL for Packages]])</f>
        <v>0</v>
      </c>
      <c r="I19" s="5">
        <f t="shared" si="0"/>
        <v>0</v>
      </c>
      <c r="J19" s="4"/>
      <c r="K19" s="4"/>
      <c r="L19" s="4"/>
      <c r="M19" s="4"/>
      <c r="N19" s="4"/>
      <c r="O19" s="4"/>
      <c r="P19" s="5">
        <f>SUM(Table1[[Total Packages Available for Period]:[Sales 
(-)]])</f>
        <v>0</v>
      </c>
      <c r="Q19" s="5">
        <f>Table1[Actual Ending Package Inventory]-Table1[Expected Ending Package Inventory]</f>
        <v>0</v>
      </c>
      <c r="R19" s="4"/>
    </row>
    <row r="20" spans="1:18" x14ac:dyDescent="0.3">
      <c r="A20" s="3"/>
      <c r="B20" s="3"/>
      <c r="C20" s="3"/>
      <c r="D20" s="4"/>
      <c r="E20" s="4"/>
      <c r="F20" s="4"/>
      <c r="G20" s="4"/>
      <c r="H20" s="5">
        <f>SUM(Table1[[HL from Tank Production]:[HL for Packages]])</f>
        <v>0</v>
      </c>
      <c r="I20" s="5">
        <f t="shared" si="0"/>
        <v>0</v>
      </c>
      <c r="J20" s="4"/>
      <c r="K20" s="4"/>
      <c r="L20" s="4"/>
      <c r="M20" s="4"/>
      <c r="N20" s="4"/>
      <c r="O20" s="4"/>
      <c r="P20" s="5">
        <f>SUM(Table1[[Total Packages Available for Period]:[Sales 
(-)]])</f>
        <v>0</v>
      </c>
      <c r="Q20" s="5">
        <f>Table1[Actual Ending Package Inventory]-Table1[Expected Ending Package Inventory]</f>
        <v>0</v>
      </c>
      <c r="R20" s="4"/>
    </row>
    <row r="21" spans="1:18" x14ac:dyDescent="0.3">
      <c r="A21" s="3"/>
      <c r="B21" s="3"/>
      <c r="C21" s="3"/>
      <c r="D21" s="4"/>
      <c r="E21" s="4"/>
      <c r="F21" s="4"/>
      <c r="G21" s="4"/>
      <c r="H21" s="5">
        <f>SUM(Table1[[HL from Tank Production]:[HL for Packages]])</f>
        <v>0</v>
      </c>
      <c r="I21" s="5">
        <f t="shared" si="0"/>
        <v>0</v>
      </c>
      <c r="J21" s="4"/>
      <c r="K21" s="4"/>
      <c r="L21" s="4"/>
      <c r="M21" s="4"/>
      <c r="N21" s="4"/>
      <c r="O21" s="4"/>
      <c r="P21" s="5">
        <f>SUM(Table1[[Total Packages Available for Period]:[Sales 
(-)]])</f>
        <v>0</v>
      </c>
      <c r="Q21" s="5">
        <f>Table1[Actual Ending Package Inventory]-Table1[Expected Ending Package Inventory]</f>
        <v>0</v>
      </c>
      <c r="R21" s="4"/>
    </row>
    <row r="22" spans="1:18" x14ac:dyDescent="0.3">
      <c r="A22" s="3"/>
      <c r="B22" s="3"/>
      <c r="C22" s="3"/>
      <c r="D22" s="4"/>
      <c r="E22" s="4"/>
      <c r="F22" s="4"/>
      <c r="G22" s="4"/>
      <c r="H22" s="5">
        <f>SUM(Table1[[HL from Tank Production]:[HL for Packages]])</f>
        <v>0</v>
      </c>
      <c r="I22" s="5">
        <f t="shared" si="0"/>
        <v>0</v>
      </c>
      <c r="J22" s="4"/>
      <c r="K22" s="4"/>
      <c r="L22" s="4"/>
      <c r="M22" s="4"/>
      <c r="N22" s="4"/>
      <c r="O22" s="4"/>
      <c r="P22" s="5">
        <f>SUM(Table1[[Total Packages Available for Period]:[Sales 
(-)]])</f>
        <v>0</v>
      </c>
      <c r="Q22" s="5">
        <f>Table1[Actual Ending Package Inventory]-Table1[Expected Ending Package Inventory]</f>
        <v>0</v>
      </c>
      <c r="R22" s="4"/>
    </row>
    <row r="23" spans="1:18" x14ac:dyDescent="0.3">
      <c r="A23" s="3"/>
      <c r="B23" s="3"/>
      <c r="C23" s="3"/>
      <c r="D23" s="4"/>
      <c r="E23" s="4"/>
      <c r="F23" s="4"/>
      <c r="G23" s="4"/>
      <c r="H23" s="5">
        <f>SUM(Table1[[HL from Tank Production]:[HL for Packages]])</f>
        <v>0</v>
      </c>
      <c r="I23" s="5">
        <f t="shared" si="0"/>
        <v>0</v>
      </c>
      <c r="J23" s="4"/>
      <c r="K23" s="4"/>
      <c r="L23" s="4"/>
      <c r="M23" s="4"/>
      <c r="N23" s="4"/>
      <c r="O23" s="4"/>
      <c r="P23" s="5">
        <f>SUM(Table1[[Total Packages Available for Period]:[Sales 
(-)]])</f>
        <v>0</v>
      </c>
      <c r="Q23" s="5">
        <f>Table1[Actual Ending Package Inventory]-Table1[Expected Ending Package Inventory]</f>
        <v>0</v>
      </c>
      <c r="R23" s="4"/>
    </row>
    <row r="24" spans="1:18" x14ac:dyDescent="0.3">
      <c r="A24" s="3"/>
      <c r="B24" s="3"/>
      <c r="C24" s="3"/>
      <c r="D24" s="4"/>
      <c r="E24" s="4"/>
      <c r="F24" s="4"/>
      <c r="G24" s="4"/>
      <c r="H24" s="5">
        <f>SUM(Table1[[HL from Tank Production]:[HL for Packages]])</f>
        <v>0</v>
      </c>
      <c r="I24" s="5">
        <f t="shared" si="0"/>
        <v>0</v>
      </c>
      <c r="J24" s="4"/>
      <c r="K24" s="4"/>
      <c r="L24" s="4"/>
      <c r="M24" s="4"/>
      <c r="N24" s="4"/>
      <c r="O24" s="4"/>
      <c r="P24" s="5">
        <f>SUM(Table1[[Total Packages Available for Period]:[Sales 
(-)]])</f>
        <v>0</v>
      </c>
      <c r="Q24" s="5">
        <f>Table1[Actual Ending Package Inventory]-Table1[Expected Ending Package Inventory]</f>
        <v>0</v>
      </c>
      <c r="R24" s="4"/>
    </row>
    <row r="25" spans="1:18" x14ac:dyDescent="0.3">
      <c r="A25" s="3"/>
      <c r="B25" s="3"/>
      <c r="C25" s="3"/>
      <c r="D25" s="4"/>
      <c r="E25" s="4"/>
      <c r="F25" s="4"/>
      <c r="G25" s="4"/>
      <c r="H25" s="5">
        <f>SUM(Table1[[HL from Tank Production]:[HL for Packages]])</f>
        <v>0</v>
      </c>
      <c r="I25" s="5">
        <f t="shared" si="0"/>
        <v>0</v>
      </c>
      <c r="J25" s="4"/>
      <c r="K25" s="4"/>
      <c r="L25" s="4"/>
      <c r="M25" s="4"/>
      <c r="N25" s="4"/>
      <c r="O25" s="4"/>
      <c r="P25" s="5">
        <f>SUM(Table1[[Total Packages Available for Period]:[Sales 
(-)]])</f>
        <v>0</v>
      </c>
      <c r="Q25" s="5">
        <f>Table1[Actual Ending Package Inventory]-Table1[Expected Ending Package Inventory]</f>
        <v>0</v>
      </c>
      <c r="R25" s="4"/>
    </row>
    <row r="26" spans="1:18" x14ac:dyDescent="0.3">
      <c r="A26" s="3"/>
      <c r="B26" s="3"/>
      <c r="C26" s="3"/>
      <c r="D26" s="4"/>
      <c r="E26" s="4"/>
      <c r="F26" s="4"/>
      <c r="G26" s="4"/>
      <c r="H26" s="5">
        <f>SUM(Table1[[HL from Tank Production]:[HL for Packages]])</f>
        <v>0</v>
      </c>
      <c r="I26" s="5">
        <f t="shared" si="0"/>
        <v>0</v>
      </c>
      <c r="J26" s="4"/>
      <c r="K26" s="4"/>
      <c r="L26" s="4"/>
      <c r="M26" s="4"/>
      <c r="N26" s="4"/>
      <c r="O26" s="4"/>
      <c r="P26" s="5">
        <f>SUM(Table1[[Total Packages Available for Period]:[Sales 
(-)]])</f>
        <v>0</v>
      </c>
      <c r="Q26" s="5">
        <f>Table1[Actual Ending Package Inventory]-Table1[Expected Ending Package Inventory]</f>
        <v>0</v>
      </c>
      <c r="R26" s="4"/>
    </row>
    <row r="27" spans="1:18" x14ac:dyDescent="0.3">
      <c r="A27" s="8" t="s">
        <v>14</v>
      </c>
      <c r="B27" s="8"/>
      <c r="C27" s="8"/>
      <c r="D27" s="9">
        <f>SUBTOTAL(109,Table1[Opening Package Inventory])</f>
        <v>0</v>
      </c>
      <c r="E27" s="9">
        <f>SUBTOTAL(109,Table1[HL from Tank Production])</f>
        <v>0</v>
      </c>
      <c r="F27" s="9">
        <f>SUBTOTAL(109,Table1[HL Loss])</f>
        <v>0</v>
      </c>
      <c r="G27" s="9">
        <f>SUBTOTAL(109,Table1[HL for Packages])</f>
        <v>0</v>
      </c>
      <c r="H27" s="9">
        <f>SUBTOTAL(109,Table1[Packages from Production])</f>
        <v>0</v>
      </c>
      <c r="I27" s="9">
        <f>SUBTOTAL(109,Table1[Total Packages Available for Period])</f>
        <v>0</v>
      </c>
      <c r="J27" s="9">
        <f>SUBTOTAL(109,Table1[Destroyed 
(-)])</f>
        <v>0</v>
      </c>
      <c r="K27" s="9">
        <f>SUBTOTAL(109,Table1[Sent to Connect 
(-)])</f>
        <v>0</v>
      </c>
      <c r="L27" s="9">
        <f>SUBTOTAL(109,Table1[Sent out of Province 
(-)])</f>
        <v>0</v>
      </c>
      <c r="M27" s="9">
        <f>SUBTOTAL(109,Table1[Faulty Stock 
(-)])</f>
        <v>0</v>
      </c>
      <c r="N27" s="9">
        <f>SUBTOTAL(109,Table1[Returns 
(+)])</f>
        <v>0</v>
      </c>
      <c r="O27" s="9">
        <f>SUBTOTAL(109,Table1[Sales 
(-)])</f>
        <v>0</v>
      </c>
      <c r="P27" s="9">
        <f>SUBTOTAL(109,Table1[Expected Ending Package Inventory])</f>
        <v>0</v>
      </c>
      <c r="Q27" s="9">
        <f>SUBTOTAL(109,Table1[Variance])</f>
        <v>0</v>
      </c>
      <c r="R27" s="9">
        <f>SUBTOTAL(109,Table1[Actual Ending Package Inventory])</f>
        <v>0</v>
      </c>
    </row>
    <row r="28" spans="1:18" x14ac:dyDescent="0.3">
      <c r="A28" s="3" t="s">
        <v>21</v>
      </c>
      <c r="B28" s="7" t="s"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8" x14ac:dyDescent="0.3">
      <c r="A29" s="6" t="s">
        <v>22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8" x14ac:dyDescent="0.3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8" x14ac:dyDescent="0.3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8" x14ac:dyDescent="0.3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4">
    <mergeCell ref="C28:O32"/>
    <mergeCell ref="A3:R3"/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headerFooter>
    <oddHeader>&amp;RStep 3.0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Alberta Gaming &amp; Liquor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Carrick-Specht</dc:creator>
  <cp:lastModifiedBy>Becky Barker</cp:lastModifiedBy>
  <cp:lastPrinted>2017-11-02T22:29:09Z</cp:lastPrinted>
  <dcterms:created xsi:type="dcterms:W3CDTF">2017-10-05T15:33:02Z</dcterms:created>
  <dcterms:modified xsi:type="dcterms:W3CDTF">2017-11-02T22:30:17Z</dcterms:modified>
</cp:coreProperties>
</file>